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19840" yWindow="2960" windowWidth="12720" windowHeight="15460" tabRatio="500"/>
  </bookViews>
  <sheets>
    <sheet name="Foglio1" sheetId="1" r:id="rId1"/>
  </sheets>
  <definedNames>
    <definedName name="INPUT_100" localSheetId="0">Foglio1!$A$67</definedName>
    <definedName name="INPUT_101" localSheetId="0">Foglio1!$A$78</definedName>
    <definedName name="INPUT_102" localSheetId="0">Foglio1!$A$85</definedName>
    <definedName name="INPUT_103" localSheetId="0">Foglio1!$A$72</definedName>
    <definedName name="INPUT_104" localSheetId="0">Foglio1!$A$74</definedName>
    <definedName name="INPUT_105" localSheetId="0">Foglio1!$A$89</definedName>
    <definedName name="INPUT_106" localSheetId="0">Foglio1!$A$91</definedName>
    <definedName name="INPUT_108" localSheetId="0">Foglio1!$A$104</definedName>
    <definedName name="INPUT_27" localSheetId="0">Foglio1!$A$41</definedName>
    <definedName name="INPUT_47" localSheetId="0">Foglio1!#REF!</definedName>
    <definedName name="INPUT_53" localSheetId="0">Foglio1!#REF!</definedName>
    <definedName name="INPUT_66" localSheetId="0">Foglio1!$A$62</definedName>
    <definedName name="INPUT_71" localSheetId="0">Foglio1!$A$73</definedName>
    <definedName name="INPUT_72" localSheetId="0">Foglio1!$A$90</definedName>
    <definedName name="INPUT_76" localSheetId="0">Foglio1!$A$81</definedName>
    <definedName name="INPUT_80" localSheetId="0">Foglio1!$A$95</definedName>
    <definedName name="INPUT_81" localSheetId="0">Foglio1!$A$97</definedName>
    <definedName name="INPUT_87" localSheetId="0">Foglio1!$A$63</definedName>
    <definedName name="INPUT_88" localSheetId="0">Foglio1!$A$75</definedName>
    <definedName name="INPUT_89" localSheetId="0">Foglio1!$A$82</definedName>
    <definedName name="INPUT_90" localSheetId="0">Foglio1!$A$92</definedName>
    <definedName name="INPUT_91" localSheetId="0">Foglio1!$A$96</definedName>
    <definedName name="INPUT_92" localSheetId="0">Foglio1!$A$98</definedName>
    <definedName name="INPUT_96" localSheetId="0">Foglio1!$A$42</definedName>
    <definedName name="INPUT_97" localSheetId="0">Foglio1!$A$49</definedName>
    <definedName name="INPUT_98" localSheetId="0">Foglio1!#REF!</definedName>
    <definedName name="INPUT_99" localSheetId="0">Foglio1!$A$59</definedName>
    <definedName name="OUTPUT_100" localSheetId="0">Foglio1!#REF!</definedName>
    <definedName name="OUTPUT_101" localSheetId="0">Foglio1!#REF!</definedName>
    <definedName name="OUTPUT_102" localSheetId="0">Foglio1!#REF!</definedName>
    <definedName name="OUTPUT_27" localSheetId="0">Foglio1!#REF!</definedName>
    <definedName name="OUTPUT_66" localSheetId="0">Foglio1!#REF!</definedName>
    <definedName name="OUTPUT_71" localSheetId="0">Foglio1!#REF!</definedName>
    <definedName name="OUTPUT_72" localSheetId="0">Foglio1!#REF!</definedName>
    <definedName name="OUTPUT_76" localSheetId="0">Foglio1!#REF!</definedName>
    <definedName name="OUTPUT_80" localSheetId="0">Foglio1!#REF!</definedName>
    <definedName name="OUTPUT_81" localSheetId="0">Foglio1!#REF!</definedName>
    <definedName name="OUTPUT_87" localSheetId="0">Foglio1!#REF!</definedName>
    <definedName name="OUTPUT_88" localSheetId="0">Foglio1!#REF!</definedName>
    <definedName name="OUTPUT_89" localSheetId="0">Foglio1!#REF!</definedName>
    <definedName name="OUTPUT_90" localSheetId="0">Foglio1!#REF!</definedName>
    <definedName name="OUTPUT_91" localSheetId="0">Foglio1!#REF!</definedName>
    <definedName name="OUTPUT_92" localSheetId="0">Foglio1!#REF!</definedName>
    <definedName name="OUTPUT_97" localSheetId="0">Foglio1!#REF!</definedName>
    <definedName name="OUTPUT_99" localSheetId="0">Foglio1!#REF!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3" i="1" l="1"/>
  <c r="B28" i="1"/>
  <c r="B30" i="1"/>
  <c r="B29" i="1"/>
  <c r="B26" i="1"/>
  <c r="B13" i="1"/>
  <c r="B19" i="1"/>
  <c r="B17" i="1"/>
  <c r="B3" i="1"/>
  <c r="B5" i="1"/>
  <c r="B4" i="1"/>
  <c r="B18" i="1"/>
  <c r="B12" i="1"/>
  <c r="B36" i="1"/>
  <c r="B38" i="1"/>
  <c r="B34" i="1"/>
</calcChain>
</file>

<file path=xl/sharedStrings.xml><?xml version="1.0" encoding="utf-8"?>
<sst xmlns="http://schemas.openxmlformats.org/spreadsheetml/2006/main" count="235" uniqueCount="174">
  <si>
    <t xml:space="preserve">xouts </t>
  </si>
  <si>
    <t xml:space="preserve">dhsub  </t>
  </si>
  <si>
    <t>psec</t>
  </si>
  <si>
    <t>dzones</t>
  </si>
  <si>
    <t xml:space="preserve">dintv </t>
  </si>
  <si>
    <t>pitchs</t>
  </si>
  <si>
    <t>dints</t>
  </si>
  <si>
    <t xml:space="preserve">wlin </t>
  </si>
  <si>
    <t>h</t>
  </si>
  <si>
    <t>ha</t>
  </si>
  <si>
    <t>pitch</t>
  </si>
  <si>
    <t xml:space="preserve">dextb </t>
  </si>
  <si>
    <t xml:space="preserve">form (17*17)  </t>
  </si>
  <si>
    <t>nnoc</t>
  </si>
  <si>
    <t>e</t>
  </si>
  <si>
    <t>dexts</t>
  </si>
  <si>
    <t xml:space="preserve">zd </t>
  </si>
  <si>
    <t xml:space="preserve">zs </t>
  </si>
  <si>
    <t xml:space="preserve">zr </t>
  </si>
  <si>
    <t xml:space="preserve">tsats </t>
  </si>
  <si>
    <t>mif</t>
  </si>
  <si>
    <t>mic</t>
  </si>
  <si>
    <t>mih</t>
  </si>
  <si>
    <t>rof</t>
  </si>
  <si>
    <t>roc</t>
  </si>
  <si>
    <t>roh</t>
  </si>
  <si>
    <t>g</t>
  </si>
  <si>
    <t>zn</t>
  </si>
  <si>
    <t>DATA</t>
  </si>
  <si>
    <t>flown</t>
  </si>
  <si>
    <t xml:space="preserve">Wt </t>
  </si>
  <si>
    <t xml:space="preserve">tin  </t>
  </si>
  <si>
    <t>tout</t>
  </si>
  <si>
    <t>hin</t>
  </si>
  <si>
    <t>hout</t>
  </si>
  <si>
    <t>kg/s</t>
  </si>
  <si>
    <t>nelem</t>
  </si>
  <si>
    <t>sezn</t>
  </si>
  <si>
    <t>deqn</t>
  </si>
  <si>
    <t>sezi</t>
  </si>
  <si>
    <t>deqi</t>
  </si>
  <si>
    <t>m^2</t>
  </si>
  <si>
    <t>INPUT</t>
  </si>
  <si>
    <t>OUTPUT</t>
  </si>
  <si>
    <t>MW</t>
  </si>
  <si>
    <t>°C</t>
  </si>
  <si>
    <t>kJ/kg</t>
  </si>
  <si>
    <t>kW/m</t>
  </si>
  <si>
    <t>m</t>
  </si>
  <si>
    <t>kPa</t>
  </si>
  <si>
    <t>kg/m^3</t>
  </si>
  <si>
    <t>m/s^2</t>
  </si>
  <si>
    <t>STEAM GENERATOR</t>
  </si>
  <si>
    <t>CORE</t>
  </si>
  <si>
    <t>area</t>
  </si>
  <si>
    <t>ntubis</t>
  </si>
  <si>
    <t>W/m^2 K</t>
  </si>
  <si>
    <t>tm</t>
  </si>
  <si>
    <t>Lt</t>
  </si>
  <si>
    <t>-dpdiff = dh*cfr + dh*cgr + dh*cfd + dh*cgd</t>
  </si>
  <si>
    <t>Ren</t>
  </si>
  <si>
    <t>fn</t>
  </si>
  <si>
    <t>dpfn</t>
  </si>
  <si>
    <t>dpgn</t>
  </si>
  <si>
    <t>dpcn</t>
  </si>
  <si>
    <t>dh</t>
  </si>
  <si>
    <t>dpdiff</t>
  </si>
  <si>
    <t>dpgtot</t>
  </si>
  <si>
    <t>dpctot</t>
  </si>
  <si>
    <t>dpftot</t>
  </si>
  <si>
    <t>dpcd</t>
  </si>
  <si>
    <t>cgd</t>
  </si>
  <si>
    <t>dpgd</t>
  </si>
  <si>
    <t>cfd</t>
  </si>
  <si>
    <t>dpfd</t>
  </si>
  <si>
    <t>fd</t>
  </si>
  <si>
    <t>Red</t>
  </si>
  <si>
    <t>deqd</t>
  </si>
  <si>
    <t>Res</t>
  </si>
  <si>
    <t>fs</t>
  </si>
  <si>
    <t>dpfs</t>
  </si>
  <si>
    <t>dpgs</t>
  </si>
  <si>
    <t>dpcs</t>
  </si>
  <si>
    <t>deqr</t>
  </si>
  <si>
    <t>arear</t>
  </si>
  <si>
    <t>Rer</t>
  </si>
  <si>
    <t>fr</t>
  </si>
  <si>
    <t>dpfr</t>
  </si>
  <si>
    <t>cfr</t>
  </si>
  <si>
    <t>dpgr</t>
  </si>
  <si>
    <t>cgr</t>
  </si>
  <si>
    <t>dpcr</t>
  </si>
  <si>
    <t>kPa/m</t>
  </si>
  <si>
    <t>dp friction</t>
  </si>
  <si>
    <t>dp concentrate</t>
  </si>
  <si>
    <t>dptot friction</t>
  </si>
  <si>
    <t>dptot concentrate</t>
  </si>
  <si>
    <t xml:space="preserve"> core outlet temp.</t>
  </si>
  <si>
    <t xml:space="preserve"> core inlet enthalpy</t>
  </si>
  <si>
    <t xml:space="preserve"> core inlet temp.</t>
  </si>
  <si>
    <t xml:space="preserve"> core outlet enthalpy</t>
  </si>
  <si>
    <t xml:space="preserve"> core height</t>
  </si>
  <si>
    <t xml:space="preserve"> active core height</t>
  </si>
  <si>
    <t xml:space="preserve"> fuel assembly size</t>
  </si>
  <si>
    <t xml:space="preserve"> non-fuel rod per fuel assembly</t>
  </si>
  <si>
    <t xml:space="preserve"> fuel rod external diam.</t>
  </si>
  <si>
    <t xml:space="preserve"> fuel rod pitch</t>
  </si>
  <si>
    <t xml:space="preserve"> fuel rod linear power</t>
  </si>
  <si>
    <t>dimension</t>
  </si>
  <si>
    <t xml:space="preserve"> core thermal power</t>
  </si>
  <si>
    <t xml:space="preserve"> roughness</t>
  </si>
  <si>
    <t xml:space="preserve"> SG tube inner diam.</t>
  </si>
  <si>
    <t xml:space="preserve"> SG tube outer diam.</t>
  </si>
  <si>
    <t xml:space="preserve"> SG tubes pitch</t>
  </si>
  <si>
    <t xml:space="preserve"> RPV inner diam.</t>
  </si>
  <si>
    <t xml:space="preserve"> barrel diam.</t>
  </si>
  <si>
    <t xml:space="preserve"> SG secondary side pressure</t>
  </si>
  <si>
    <t xml:space="preserve"> secondary fluid SG inlet subcooling</t>
  </si>
  <si>
    <t xml:space="preserve"> steam exit quality</t>
  </si>
  <si>
    <t xml:space="preserve"> secondary side saturation temperature</t>
  </si>
  <si>
    <t xml:space="preserve"> primary side average viscosity</t>
  </si>
  <si>
    <t>kg/m s</t>
  </si>
  <si>
    <t xml:space="preserve"> primary fluid - cold side viscosity </t>
  </si>
  <si>
    <t xml:space="preserve"> primary fluid - hot side viscosity </t>
  </si>
  <si>
    <t xml:space="preserve"> primary fluid - cold side density </t>
  </si>
  <si>
    <t xml:space="preserve"> primary fluid - hot side density </t>
  </si>
  <si>
    <t xml:space="preserve"> primary side average density </t>
  </si>
  <si>
    <t xml:space="preserve"> core dp pressure losses form coeff.</t>
  </si>
  <si>
    <t xml:space="preserve"> riser dp pressure losses form coeff.</t>
  </si>
  <si>
    <t xml:space="preserve"> SG dp pressure losses form coeff.</t>
  </si>
  <si>
    <t xml:space="preserve"> downcomer dp pressure losses form coeff.</t>
  </si>
  <si>
    <t>CORE REGION</t>
  </si>
  <si>
    <t xml:space="preserve"> core flowrate</t>
  </si>
  <si>
    <t xml:space="preserve"> core fuel assemblies</t>
  </si>
  <si>
    <t>STEAM GENERATOR REGION</t>
  </si>
  <si>
    <t>DP pressure losses</t>
  </si>
  <si>
    <t>downcomer region (downward)</t>
  </si>
  <si>
    <t>riser/downcomer region to balance dp</t>
  </si>
  <si>
    <t>to balance residual dp:</t>
  </si>
  <si>
    <t xml:space="preserve"> core fuel assembly: total cross section</t>
  </si>
  <si>
    <t xml:space="preserve"> gravity accel.</t>
  </si>
  <si>
    <t xml:space="preserve"> core fluid cross section</t>
  </si>
  <si>
    <t xml:space="preserve"> core equivalent diam.</t>
  </si>
  <si>
    <t xml:space="preserve"> core fluid equivalent diam.</t>
  </si>
  <si>
    <t xml:space="preserve"> SG annular region cross section</t>
  </si>
  <si>
    <t xml:space="preserve"> SG tubes total number</t>
  </si>
  <si>
    <t xml:space="preserve"> SG tube length</t>
  </si>
  <si>
    <t>Reynolds num. - core region</t>
  </si>
  <si>
    <t>frictional factor</t>
  </si>
  <si>
    <t>dp gravit.</t>
  </si>
  <si>
    <t>specific dpf riser (per length)</t>
  </si>
  <si>
    <t>specific dpg riser (per length)</t>
  </si>
  <si>
    <t>specific dpf downcomer (per length)</t>
  </si>
  <si>
    <t>specific dpg downcomer (per length)</t>
  </si>
  <si>
    <t>dptot gravit.</t>
  </si>
  <si>
    <t>dp missing to establish natural circulation</t>
  </si>
  <si>
    <t xml:space="preserve"> riser/downcomer height to be addedd to balance pressure losses</t>
  </si>
  <si>
    <t xml:space="preserve"> delta Temp. (logaritmic avg.)</t>
  </si>
  <si>
    <t>core region (upward)</t>
  </si>
  <si>
    <t>riser region (upward)</t>
  </si>
  <si>
    <t>SG region (downward)</t>
  </si>
  <si>
    <t>equivalent diam.</t>
  </si>
  <si>
    <t>cross section area</t>
  </si>
  <si>
    <t>Reynolds number</t>
  </si>
  <si>
    <t>friction factor</t>
  </si>
  <si>
    <t>INT(nelem)</t>
  </si>
  <si>
    <t>(integer value)</t>
  </si>
  <si>
    <t>alfa</t>
  </si>
  <si>
    <t xml:space="preserve"> SG global heat transfer coefficient</t>
  </si>
  <si>
    <t>Hyp.: assigned global heat transfer coefficient (alfa)</t>
  </si>
  <si>
    <t>occfact</t>
  </si>
  <si>
    <t xml:space="preserve"> SG tube bundle occupancy factor</t>
  </si>
  <si>
    <t>INT(ntubis)</t>
  </si>
  <si>
    <r>
      <t>W = alfa*(L*pg*D*ntubis)*</t>
    </r>
    <r>
      <rPr>
        <b/>
        <sz val="12"/>
        <color theme="1"/>
        <rFont val="Symbol"/>
      </rPr>
      <t>D</t>
    </r>
    <r>
      <rPr>
        <b/>
        <sz val="12"/>
        <color theme="1"/>
        <rFont val="Courier New"/>
      </rPr>
      <t>Tm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</si>
</sst>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E+00"/>
  </numFmts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8000"/>
      <name val="Courier New"/>
    </font>
    <font>
      <sz val="12"/>
      <name val="Calibri"/>
      <scheme val="minor"/>
    </font>
    <font>
      <sz val="12"/>
      <color theme="1"/>
      <name val="Times New Roman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2"/>
      <color theme="1"/>
      <name val="Courier New"/>
    </font>
    <font>
      <sz val="12"/>
      <color theme="1"/>
      <name val="Courier New"/>
    </font>
    <font>
      <i/>
      <sz val="12"/>
      <color theme="1"/>
      <name val="Courier New"/>
    </font>
    <font>
      <b/>
      <sz val="12"/>
      <color theme="1"/>
      <name val="Courier New"/>
    </font>
    <font>
      <b/>
      <sz val="12"/>
      <color theme="1"/>
      <name val="Symbol"/>
    </font>
    <font>
      <b/>
      <sz val="12"/>
      <color theme="0"/>
      <name val="Calibri"/>
      <family val="2"/>
      <charset val="238"/>
      <scheme val="minor"/>
    </font>
    <font>
      <b/>
      <sz val="12"/>
      <name val="Calibri"/>
      <scheme val="minor"/>
    </font>
    <font>
      <sz val="12"/>
      <color rgb="FF000000"/>
      <name val="Courier New"/>
    </font>
    <font>
      <i/>
      <sz val="12"/>
      <color theme="1"/>
      <name val="Calibri"/>
      <scheme val="minor"/>
    </font>
    <font>
      <sz val="12"/>
      <name val="Courier New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2" fontId="0" fillId="3" borderId="1" xfId="0" applyNumberFormat="1" applyFill="1" applyBorder="1"/>
    <xf numFmtId="0" fontId="0" fillId="2" borderId="2" xfId="0" applyFill="1" applyBorder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2" borderId="4" xfId="0" applyFill="1" applyBorder="1"/>
    <xf numFmtId="11" fontId="0" fillId="2" borderId="4" xfId="0" applyNumberFormat="1" applyFill="1" applyBorder="1"/>
    <xf numFmtId="0" fontId="3" fillId="2" borderId="5" xfId="0" applyFont="1" applyFill="1" applyBorder="1"/>
    <xf numFmtId="0" fontId="0" fillId="2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0" borderId="0" xfId="0" applyFont="1" applyAlignment="1">
      <alignment vertical="center"/>
    </xf>
    <xf numFmtId="164" fontId="0" fillId="3" borderId="1" xfId="0" applyNumberFormat="1" applyFill="1" applyBorder="1"/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3" fillId="4" borderId="4" xfId="0" applyFont="1" applyFill="1" applyBorder="1" applyAlignment="1">
      <alignment vertical="center"/>
    </xf>
    <xf numFmtId="165" fontId="0" fillId="3" borderId="1" xfId="0" applyNumberFormat="1" applyFill="1" applyBorder="1"/>
    <xf numFmtId="0" fontId="8" fillId="0" borderId="0" xfId="0" applyFont="1"/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1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14" fillId="0" borderId="0" xfId="0" applyFont="1" applyAlignment="1">
      <alignment vertical="center"/>
    </xf>
    <xf numFmtId="0" fontId="15" fillId="0" borderId="0" xfId="0" applyFont="1"/>
    <xf numFmtId="0" fontId="15" fillId="2" borderId="0" xfId="0" applyFont="1" applyFill="1"/>
    <xf numFmtId="0" fontId="1" fillId="0" borderId="0" xfId="0" applyFont="1"/>
    <xf numFmtId="0" fontId="3" fillId="0" borderId="0" xfId="0" applyFont="1"/>
    <xf numFmtId="0" fontId="16" fillId="0" borderId="0" xfId="0" applyFont="1" applyAlignment="1">
      <alignment vertical="center"/>
    </xf>
    <xf numFmtId="2" fontId="13" fillId="5" borderId="2" xfId="0" applyNumberFormat="1" applyFont="1" applyFill="1" applyBorder="1"/>
    <xf numFmtId="2" fontId="1" fillId="5" borderId="2" xfId="0" applyNumberFormat="1" applyFont="1" applyFill="1" applyBorder="1"/>
    <xf numFmtId="0" fontId="0" fillId="0" borderId="0" xfId="0" applyFill="1"/>
    <xf numFmtId="0" fontId="8" fillId="0" borderId="0" xfId="0" applyFont="1" applyFill="1" applyAlignment="1">
      <alignment vertical="center"/>
    </xf>
    <xf numFmtId="9" fontId="0" fillId="2" borderId="4" xfId="0" applyNumberFormat="1" applyFill="1" applyBorder="1"/>
  </cellXfs>
  <cellStyles count="115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Collegamento visitato" xfId="32" builtinId="9" hidden="1"/>
    <cellStyle name="Collegamento visitato" xfId="34" builtinId="9" hidden="1"/>
    <cellStyle name="Collegamento visitato" xfId="36" builtinId="9" hidden="1"/>
    <cellStyle name="Collegamento visitato" xfId="38" builtinId="9" hidden="1"/>
    <cellStyle name="Collegamento visitato" xfId="40" builtinId="9" hidden="1"/>
    <cellStyle name="Collegamento visitato" xfId="42" builtinId="9" hidden="1"/>
    <cellStyle name="Collegamento visitato" xfId="44" builtinId="9" hidden="1"/>
    <cellStyle name="Collegamento visitato" xfId="46" builtinId="9" hidden="1"/>
    <cellStyle name="Collegamento visitato" xfId="48" builtinId="9" hidden="1"/>
    <cellStyle name="Collegamento visitato" xfId="50" builtinId="9" hidden="1"/>
    <cellStyle name="Collegamento visitato" xfId="52" builtinId="9" hidden="1"/>
    <cellStyle name="Collegamento visitato" xfId="54" builtinId="9" hidden="1"/>
    <cellStyle name="Collegamento visitato" xfId="56" builtinId="9" hidden="1"/>
    <cellStyle name="Collegamento visitato" xfId="58" builtinId="9" hidden="1"/>
    <cellStyle name="Collegamento visitato" xfId="60" builtinId="9" hidden="1"/>
    <cellStyle name="Collegamento visitato" xfId="62" builtinId="9" hidden="1"/>
    <cellStyle name="Collegamento visitato" xfId="64" builtinId="9" hidden="1"/>
    <cellStyle name="Collegamento visitato" xfId="66" builtinId="9" hidden="1"/>
    <cellStyle name="Collegamento visitato" xfId="68" builtinId="9" hidden="1"/>
    <cellStyle name="Collegamento visitato" xfId="70" builtinId="9" hidden="1"/>
    <cellStyle name="Collegamento visitato" xfId="72" builtinId="9" hidden="1"/>
    <cellStyle name="Collegamento visitato" xfId="74" builtinId="9" hidden="1"/>
    <cellStyle name="Collegamento visitato" xfId="76" builtinId="9" hidden="1"/>
    <cellStyle name="Collegamento visitato" xfId="78" builtinId="9" hidden="1"/>
    <cellStyle name="Collegamento visitato" xfId="80" builtinId="9" hidden="1"/>
    <cellStyle name="Collegamento visitato" xfId="82" builtinId="9" hidden="1"/>
    <cellStyle name="Collegamento visitato" xfId="84" builtinId="9" hidden="1"/>
    <cellStyle name="Collegamento visitato" xfId="86" builtinId="9" hidden="1"/>
    <cellStyle name="Collegamento visitato" xfId="88" builtinId="9" hidden="1"/>
    <cellStyle name="Collegamento visitato" xfId="90" builtinId="9" hidden="1"/>
    <cellStyle name="Collegamento visitato" xfId="92" builtinId="9" hidden="1"/>
    <cellStyle name="Collegamento visitato" xfId="94" builtinId="9" hidden="1"/>
    <cellStyle name="Collegamento visitato" xfId="96" builtinId="9" hidden="1"/>
    <cellStyle name="Collegamento visitato" xfId="98" builtinId="9" hidden="1"/>
    <cellStyle name="Collegamento visitato" xfId="100" builtinId="9" hidden="1"/>
    <cellStyle name="Collegamento visitato" xfId="102" builtinId="9" hidden="1"/>
    <cellStyle name="Collegamento visitato" xfId="104" builtinId="9" hidden="1"/>
    <cellStyle name="Collegamento visitato" xfId="106" builtinId="9" hidden="1"/>
    <cellStyle name="Collegamento visitato" xfId="108" builtinId="9" hidden="1"/>
    <cellStyle name="Collegamento visitato" xfId="110" builtinId="9" hidden="1"/>
    <cellStyle name="Collegamento visitato" xfId="112" builtinId="9" hidden="1"/>
    <cellStyle name="Collegamento visitato" xfId="114" builtinId="9" hidden="1"/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abSelected="1" topLeftCell="A24" workbookViewId="0">
      <selection activeCell="B34" sqref="B34"/>
    </sheetView>
  </sheetViews>
  <sheetFormatPr baseColWidth="10" defaultRowHeight="15" x14ac:dyDescent="0"/>
  <cols>
    <col min="1" max="1" width="15.5" customWidth="1"/>
    <col min="2" max="2" width="12.6640625" customWidth="1"/>
    <col min="8" max="8" width="17.5" bestFit="1" customWidth="1"/>
  </cols>
  <sheetData>
    <row r="1" spans="1:8">
      <c r="B1" s="27" t="s">
        <v>28</v>
      </c>
      <c r="C1" s="29" t="s">
        <v>108</v>
      </c>
    </row>
    <row r="2" spans="1:8" ht="16" thickBot="1">
      <c r="A2" s="24"/>
      <c r="B2" s="25"/>
      <c r="C2" s="30"/>
      <c r="D2" s="26" t="s">
        <v>53</v>
      </c>
      <c r="E2" s="24"/>
      <c r="F2" s="24"/>
      <c r="G2" s="24"/>
      <c r="H2" s="24"/>
    </row>
    <row r="3" spans="1:8">
      <c r="A3" s="1" t="s">
        <v>30</v>
      </c>
      <c r="B3" s="5">
        <f xml:space="preserve"> 300</f>
        <v>300</v>
      </c>
      <c r="C3" s="29" t="s">
        <v>44</v>
      </c>
      <c r="D3" s="14" t="s">
        <v>109</v>
      </c>
    </row>
    <row r="4" spans="1:8">
      <c r="A4" s="1" t="s">
        <v>31</v>
      </c>
      <c r="B4" s="6">
        <f xml:space="preserve"> 292</f>
        <v>292</v>
      </c>
      <c r="C4" s="29" t="s">
        <v>45</v>
      </c>
      <c r="D4" s="14" t="s">
        <v>99</v>
      </c>
    </row>
    <row r="5" spans="1:8">
      <c r="A5" s="1" t="s">
        <v>32</v>
      </c>
      <c r="B5" s="6">
        <f xml:space="preserve"> 329</f>
        <v>329</v>
      </c>
      <c r="C5" s="29" t="s">
        <v>45</v>
      </c>
      <c r="D5" s="14" t="s">
        <v>97</v>
      </c>
    </row>
    <row r="6" spans="1:8">
      <c r="A6" s="1" t="s">
        <v>33</v>
      </c>
      <c r="B6" s="19">
        <v>1294.7</v>
      </c>
      <c r="C6" s="29" t="s">
        <v>46</v>
      </c>
      <c r="D6" s="14" t="s">
        <v>98</v>
      </c>
    </row>
    <row r="7" spans="1:8">
      <c r="A7" s="1" t="s">
        <v>34</v>
      </c>
      <c r="B7" s="19">
        <v>1510.4</v>
      </c>
      <c r="C7" s="29" t="s">
        <v>46</v>
      </c>
      <c r="D7" s="14" t="s">
        <v>100</v>
      </c>
    </row>
    <row r="8" spans="1:8">
      <c r="A8" s="1" t="s">
        <v>7</v>
      </c>
      <c r="B8" s="7">
        <v>3.6</v>
      </c>
      <c r="C8" s="29" t="s">
        <v>47</v>
      </c>
      <c r="D8" s="14" t="s">
        <v>107</v>
      </c>
    </row>
    <row r="9" spans="1:8">
      <c r="A9" s="1" t="s">
        <v>8</v>
      </c>
      <c r="B9" s="7">
        <v>3</v>
      </c>
      <c r="C9" s="29" t="s">
        <v>48</v>
      </c>
      <c r="D9" s="14" t="s">
        <v>101</v>
      </c>
    </row>
    <row r="10" spans="1:8">
      <c r="A10" s="1" t="s">
        <v>9</v>
      </c>
      <c r="B10" s="7">
        <v>2.6</v>
      </c>
      <c r="C10" s="29" t="s">
        <v>48</v>
      </c>
      <c r="D10" s="14" t="s">
        <v>102</v>
      </c>
    </row>
    <row r="11" spans="1:8">
      <c r="A11" s="1" t="s">
        <v>10</v>
      </c>
      <c r="B11" s="7">
        <v>1.2670000000000001E-2</v>
      </c>
      <c r="C11" s="29" t="s">
        <v>48</v>
      </c>
      <c r="D11" s="14" t="s">
        <v>106</v>
      </c>
    </row>
    <row r="12" spans="1:8">
      <c r="A12" s="1" t="s">
        <v>11</v>
      </c>
      <c r="B12" s="7">
        <f>0.0095</f>
        <v>9.4999999999999998E-3</v>
      </c>
      <c r="C12" s="29" t="s">
        <v>48</v>
      </c>
      <c r="D12" s="14" t="s">
        <v>105</v>
      </c>
    </row>
    <row r="13" spans="1:8">
      <c r="A13" s="1" t="s">
        <v>12</v>
      </c>
      <c r="B13" s="7">
        <f>17*17</f>
        <v>289</v>
      </c>
      <c r="C13" s="29"/>
      <c r="D13" s="14" t="s">
        <v>103</v>
      </c>
    </row>
    <row r="14" spans="1:8">
      <c r="A14" s="1" t="s">
        <v>13</v>
      </c>
      <c r="B14" s="7">
        <v>25</v>
      </c>
      <c r="C14" s="29"/>
      <c r="D14" s="14" t="s">
        <v>104</v>
      </c>
    </row>
    <row r="15" spans="1:8">
      <c r="A15" s="1" t="s">
        <v>14</v>
      </c>
      <c r="B15" s="8">
        <v>3.9999999999999998E-6</v>
      </c>
      <c r="C15" s="29" t="s">
        <v>48</v>
      </c>
      <c r="D15" s="14" t="s">
        <v>110</v>
      </c>
    </row>
    <row r="16" spans="1:8">
      <c r="A16" s="23"/>
      <c r="B16" s="8"/>
      <c r="C16" s="30"/>
      <c r="D16" s="26" t="s">
        <v>52</v>
      </c>
      <c r="E16" s="24"/>
      <c r="F16" s="24"/>
      <c r="G16" s="24"/>
      <c r="H16" s="24"/>
    </row>
    <row r="17" spans="1:4">
      <c r="A17" s="1" t="s">
        <v>15</v>
      </c>
      <c r="B17" s="7">
        <f>0.01</f>
        <v>0.01</v>
      </c>
      <c r="C17" s="29" t="s">
        <v>48</v>
      </c>
      <c r="D17" s="14" t="s">
        <v>112</v>
      </c>
    </row>
    <row r="18" spans="1:4">
      <c r="A18" s="1" t="s">
        <v>6</v>
      </c>
      <c r="B18" s="7">
        <f>0.0085</f>
        <v>8.5000000000000006E-3</v>
      </c>
      <c r="C18" s="29" t="s">
        <v>48</v>
      </c>
      <c r="D18" s="14" t="s">
        <v>111</v>
      </c>
    </row>
    <row r="19" spans="1:4">
      <c r="A19" s="1" t="s">
        <v>5</v>
      </c>
      <c r="B19" s="7">
        <f>0.015</f>
        <v>1.4999999999999999E-2</v>
      </c>
      <c r="C19" s="29" t="s">
        <v>48</v>
      </c>
      <c r="D19" s="14" t="s">
        <v>113</v>
      </c>
    </row>
    <row r="20" spans="1:4">
      <c r="A20" s="1" t="s">
        <v>170</v>
      </c>
      <c r="B20" s="38">
        <v>0.8</v>
      </c>
      <c r="C20" s="29"/>
      <c r="D20" s="14" t="s">
        <v>171</v>
      </c>
    </row>
    <row r="21" spans="1:4">
      <c r="A21" s="1" t="s">
        <v>4</v>
      </c>
      <c r="B21" s="7">
        <v>3.75</v>
      </c>
      <c r="C21" s="29" t="s">
        <v>48</v>
      </c>
      <c r="D21" s="14" t="s">
        <v>114</v>
      </c>
    </row>
    <row r="22" spans="1:4">
      <c r="A22" s="1" t="s">
        <v>3</v>
      </c>
      <c r="B22" s="7">
        <v>2.75</v>
      </c>
      <c r="C22" s="29" t="s">
        <v>48</v>
      </c>
      <c r="D22" s="14" t="s">
        <v>115</v>
      </c>
    </row>
    <row r="23" spans="1:4">
      <c r="A23" s="1" t="s">
        <v>2</v>
      </c>
      <c r="B23" s="7">
        <v>6500</v>
      </c>
      <c r="C23" s="29" t="s">
        <v>49</v>
      </c>
      <c r="D23" s="14" t="s">
        <v>116</v>
      </c>
    </row>
    <row r="24" spans="1:4">
      <c r="A24" s="1" t="s">
        <v>1</v>
      </c>
      <c r="B24" s="7">
        <v>0</v>
      </c>
      <c r="C24" s="29" t="s">
        <v>46</v>
      </c>
      <c r="D24" s="14" t="s">
        <v>117</v>
      </c>
    </row>
    <row r="25" spans="1:4">
      <c r="A25" s="1" t="s">
        <v>0</v>
      </c>
      <c r="B25" s="7">
        <v>1</v>
      </c>
      <c r="C25" s="29"/>
      <c r="D25" s="14" t="s">
        <v>118</v>
      </c>
    </row>
    <row r="26" spans="1:4">
      <c r="A26" s="1" t="s">
        <v>19</v>
      </c>
      <c r="B26" s="19">
        <f xml:space="preserve"> 280.8589</f>
        <v>280.85890000000001</v>
      </c>
      <c r="C26" s="29" t="s">
        <v>45</v>
      </c>
      <c r="D26" s="14" t="s">
        <v>119</v>
      </c>
    </row>
    <row r="27" spans="1:4">
      <c r="A27" s="1" t="s">
        <v>167</v>
      </c>
      <c r="B27" s="7">
        <v>5100</v>
      </c>
      <c r="C27" s="29" t="s">
        <v>56</v>
      </c>
      <c r="D27" s="14" t="s">
        <v>168</v>
      </c>
    </row>
    <row r="28" spans="1:4">
      <c r="A28" s="1" t="s">
        <v>20</v>
      </c>
      <c r="B28" s="19">
        <f>(B29+B30)/2</f>
        <v>8.4120000000000001E-5</v>
      </c>
      <c r="C28" s="29" t="s">
        <v>121</v>
      </c>
      <c r="D28" s="14" t="s">
        <v>120</v>
      </c>
    </row>
    <row r="29" spans="1:4">
      <c r="A29" s="1" t="s">
        <v>21</v>
      </c>
      <c r="B29" s="19">
        <f xml:space="preserve"> 0.000091638</f>
        <v>9.1638000000000006E-5</v>
      </c>
      <c r="C29" s="29" t="s">
        <v>121</v>
      </c>
      <c r="D29" s="14" t="s">
        <v>122</v>
      </c>
    </row>
    <row r="30" spans="1:4">
      <c r="A30" s="1" t="s">
        <v>22</v>
      </c>
      <c r="B30" s="19">
        <f xml:space="preserve"> 0.000076602</f>
        <v>7.6601999999999996E-5</v>
      </c>
      <c r="C30" s="29" t="s">
        <v>121</v>
      </c>
      <c r="D30" s="14" t="s">
        <v>123</v>
      </c>
    </row>
    <row r="31" spans="1:4">
      <c r="A31" s="1" t="s">
        <v>24</v>
      </c>
      <c r="B31" s="19">
        <v>742.4</v>
      </c>
      <c r="C31" s="29" t="s">
        <v>50</v>
      </c>
      <c r="D31" s="14" t="s">
        <v>124</v>
      </c>
    </row>
    <row r="32" spans="1:4">
      <c r="A32" s="1" t="s">
        <v>25</v>
      </c>
      <c r="B32" s="19">
        <v>654.63</v>
      </c>
      <c r="C32" s="29" t="s">
        <v>50</v>
      </c>
      <c r="D32" s="14" t="s">
        <v>125</v>
      </c>
    </row>
    <row r="33" spans="1:14">
      <c r="A33" s="1" t="s">
        <v>23</v>
      </c>
      <c r="B33" s="19">
        <f xml:space="preserve"> (B31+B32)/2</f>
        <v>698.51499999999999</v>
      </c>
      <c r="C33" s="29" t="s">
        <v>50</v>
      </c>
      <c r="D33" s="14" t="s">
        <v>126</v>
      </c>
    </row>
    <row r="34" spans="1:14">
      <c r="A34" s="1" t="s">
        <v>26</v>
      </c>
      <c r="B34" s="6">
        <f xml:space="preserve"> 9.80665</f>
        <v>9.8066499999999994</v>
      </c>
      <c r="C34" s="29" t="s">
        <v>51</v>
      </c>
      <c r="D34" s="14" t="s">
        <v>140</v>
      </c>
    </row>
    <row r="35" spans="1:14">
      <c r="A35" s="1" t="s">
        <v>27</v>
      </c>
      <c r="B35" s="6">
        <v>8</v>
      </c>
      <c r="C35" s="29"/>
      <c r="D35" s="14" t="s">
        <v>127</v>
      </c>
      <c r="K35" s="14"/>
    </row>
    <row r="36" spans="1:14">
      <c r="A36" s="1" t="s">
        <v>18</v>
      </c>
      <c r="B36" s="6">
        <f xml:space="preserve"> 0</f>
        <v>0</v>
      </c>
      <c r="C36" s="29"/>
      <c r="D36" s="14" t="s">
        <v>128</v>
      </c>
    </row>
    <row r="37" spans="1:14">
      <c r="A37" s="1" t="s">
        <v>17</v>
      </c>
      <c r="B37" s="6">
        <v>7</v>
      </c>
      <c r="C37" s="29"/>
      <c r="D37" s="28" t="s">
        <v>129</v>
      </c>
    </row>
    <row r="38" spans="1:14" ht="17" thickBot="1">
      <c r="A38" s="2" t="s">
        <v>16</v>
      </c>
      <c r="B38" s="9">
        <f xml:space="preserve"> 0</f>
        <v>0</v>
      </c>
      <c r="C38" s="29"/>
      <c r="D38" s="28" t="s">
        <v>130</v>
      </c>
    </row>
    <row r="39" spans="1:14" ht="16" thickBot="1">
      <c r="H39" s="10" t="s">
        <v>42</v>
      </c>
      <c r="I39" s="11" t="s">
        <v>43</v>
      </c>
    </row>
    <row r="40" spans="1:14">
      <c r="A40" s="12" t="s">
        <v>131</v>
      </c>
    </row>
    <row r="41" spans="1:14" ht="16" thickBot="1">
      <c r="A41" s="1"/>
      <c r="G41" t="s">
        <v>29</v>
      </c>
      <c r="H41" s="3"/>
      <c r="I41" t="s">
        <v>35</v>
      </c>
      <c r="K41" s="14" t="s">
        <v>132</v>
      </c>
    </row>
    <row r="42" spans="1:14" ht="16" thickBot="1">
      <c r="A42" s="1"/>
      <c r="G42" t="s">
        <v>36</v>
      </c>
      <c r="H42" s="3"/>
      <c r="I42" t="s">
        <v>165</v>
      </c>
      <c r="J42" s="4"/>
      <c r="K42" s="14" t="s">
        <v>133</v>
      </c>
      <c r="N42" t="s">
        <v>166</v>
      </c>
    </row>
    <row r="43" spans="1:14">
      <c r="A43" s="22"/>
      <c r="B43" s="36"/>
      <c r="C43" s="36"/>
      <c r="D43" s="36"/>
      <c r="E43" s="36"/>
      <c r="F43" s="36"/>
      <c r="G43" s="36" t="s">
        <v>37</v>
      </c>
      <c r="H43" s="3"/>
      <c r="I43" s="36" t="s">
        <v>41</v>
      </c>
      <c r="J43" s="36"/>
      <c r="K43" s="37" t="s">
        <v>139</v>
      </c>
      <c r="L43" s="36"/>
      <c r="M43" s="36"/>
      <c r="N43" s="36"/>
    </row>
    <row r="44" spans="1:14">
      <c r="A44" s="22"/>
      <c r="B44" s="36"/>
      <c r="C44" s="36"/>
      <c r="D44" s="36"/>
      <c r="E44" s="36"/>
      <c r="F44" s="36"/>
      <c r="G44" s="36" t="s">
        <v>38</v>
      </c>
      <c r="H44" s="3"/>
      <c r="I44" s="36" t="s">
        <v>48</v>
      </c>
      <c r="J44" s="36"/>
      <c r="K44" s="37" t="s">
        <v>142</v>
      </c>
      <c r="L44" s="36"/>
      <c r="M44" s="36"/>
      <c r="N44" s="36"/>
    </row>
    <row r="45" spans="1:14">
      <c r="A45" s="1"/>
      <c r="G45" t="s">
        <v>39</v>
      </c>
      <c r="H45" s="3"/>
      <c r="I45" t="s">
        <v>41</v>
      </c>
      <c r="K45" s="14" t="s">
        <v>141</v>
      </c>
    </row>
    <row r="46" spans="1:14">
      <c r="A46" s="1"/>
      <c r="G46" t="s">
        <v>40</v>
      </c>
      <c r="H46" s="13"/>
      <c r="I46" t="s">
        <v>48</v>
      </c>
      <c r="K46" s="14" t="s">
        <v>143</v>
      </c>
    </row>
    <row r="48" spans="1:14">
      <c r="A48" s="12" t="s">
        <v>134</v>
      </c>
    </row>
    <row r="49" spans="1:14" ht="16" thickBot="1">
      <c r="A49" s="1"/>
      <c r="G49" t="s">
        <v>54</v>
      </c>
      <c r="H49" s="3"/>
      <c r="I49" t="s">
        <v>41</v>
      </c>
      <c r="K49" s="14" t="s">
        <v>144</v>
      </c>
    </row>
    <row r="50" spans="1:14" ht="16" thickBot="1">
      <c r="A50" s="1"/>
      <c r="G50" t="s">
        <v>55</v>
      </c>
      <c r="H50" s="3"/>
      <c r="I50" t="s">
        <v>172</v>
      </c>
      <c r="J50" s="4"/>
      <c r="K50" s="14" t="s">
        <v>145</v>
      </c>
      <c r="N50" t="s">
        <v>166</v>
      </c>
    </row>
    <row r="52" spans="1:14">
      <c r="A52" s="12" t="s">
        <v>169</v>
      </c>
    </row>
    <row r="53" spans="1:14">
      <c r="A53" s="17" t="s">
        <v>173</v>
      </c>
    </row>
    <row r="54" spans="1:14" ht="16" thickBot="1">
      <c r="G54" t="s">
        <v>57</v>
      </c>
      <c r="H54" s="3"/>
      <c r="I54" t="s">
        <v>45</v>
      </c>
      <c r="K54" s="14" t="s">
        <v>157</v>
      </c>
    </row>
    <row r="55" spans="1:14" ht="16" thickBot="1">
      <c r="G55" s="31" t="s">
        <v>58</v>
      </c>
      <c r="H55" s="35"/>
      <c r="I55" s="31" t="s">
        <v>48</v>
      </c>
      <c r="J55" s="31"/>
      <c r="K55" s="18" t="s">
        <v>146</v>
      </c>
    </row>
    <row r="57" spans="1:14">
      <c r="A57" s="12" t="s">
        <v>135</v>
      </c>
    </row>
    <row r="58" spans="1:14">
      <c r="A58" s="12" t="s">
        <v>158</v>
      </c>
    </row>
    <row r="59" spans="1:14" ht="16">
      <c r="A59" s="1"/>
      <c r="G59" t="s">
        <v>60</v>
      </c>
      <c r="H59" s="20"/>
      <c r="K59" s="21" t="s">
        <v>147</v>
      </c>
    </row>
    <row r="60" spans="1:14" ht="16">
      <c r="A60" s="1"/>
      <c r="G60" t="s">
        <v>61</v>
      </c>
      <c r="H60" s="13"/>
      <c r="K60" s="21" t="s">
        <v>148</v>
      </c>
    </row>
    <row r="61" spans="1:14" ht="16">
      <c r="A61" s="1"/>
      <c r="G61" t="s">
        <v>62</v>
      </c>
      <c r="H61" s="3"/>
      <c r="I61" t="s">
        <v>49</v>
      </c>
      <c r="K61" s="21" t="s">
        <v>93</v>
      </c>
    </row>
    <row r="62" spans="1:14" ht="16">
      <c r="A62" s="1"/>
      <c r="G62" t="s">
        <v>63</v>
      </c>
      <c r="H62" s="3"/>
      <c r="I62" t="s">
        <v>49</v>
      </c>
      <c r="K62" s="21" t="s">
        <v>149</v>
      </c>
    </row>
    <row r="63" spans="1:14" ht="16">
      <c r="A63" s="1"/>
      <c r="G63" t="s">
        <v>64</v>
      </c>
      <c r="H63" s="3"/>
      <c r="I63" t="s">
        <v>49</v>
      </c>
      <c r="K63" s="21" t="s">
        <v>94</v>
      </c>
    </row>
    <row r="64" spans="1:14">
      <c r="A64" s="15"/>
    </row>
    <row r="65" spans="1:11">
      <c r="A65" s="12" t="s">
        <v>159</v>
      </c>
    </row>
    <row r="66" spans="1:11">
      <c r="A66" s="16"/>
    </row>
    <row r="67" spans="1:11" ht="16">
      <c r="A67" s="1"/>
      <c r="G67" t="s">
        <v>83</v>
      </c>
      <c r="H67" s="3"/>
      <c r="I67" t="s">
        <v>48</v>
      </c>
      <c r="K67" s="21" t="s">
        <v>161</v>
      </c>
    </row>
    <row r="68" spans="1:11" ht="16">
      <c r="A68" s="1"/>
      <c r="G68" t="s">
        <v>84</v>
      </c>
      <c r="H68" s="3"/>
      <c r="I68" t="s">
        <v>41</v>
      </c>
      <c r="K68" s="21" t="s">
        <v>162</v>
      </c>
    </row>
    <row r="69" spans="1:11" ht="16">
      <c r="A69" s="1"/>
      <c r="G69" t="s">
        <v>85</v>
      </c>
      <c r="H69" s="20"/>
      <c r="K69" s="21" t="s">
        <v>163</v>
      </c>
    </row>
    <row r="70" spans="1:11" ht="16">
      <c r="A70" s="1"/>
      <c r="G70" t="s">
        <v>86</v>
      </c>
      <c r="H70" s="13"/>
      <c r="K70" s="21" t="s">
        <v>164</v>
      </c>
    </row>
    <row r="71" spans="1:11" ht="16">
      <c r="A71" s="1"/>
      <c r="G71" t="s">
        <v>87</v>
      </c>
      <c r="H71" s="13"/>
      <c r="I71" t="s">
        <v>49</v>
      </c>
      <c r="K71" s="21" t="s">
        <v>93</v>
      </c>
    </row>
    <row r="72" spans="1:11" ht="16">
      <c r="A72" s="1"/>
      <c r="G72" t="s">
        <v>88</v>
      </c>
      <c r="H72" s="13"/>
      <c r="I72" t="s">
        <v>92</v>
      </c>
      <c r="K72" s="21" t="s">
        <v>150</v>
      </c>
    </row>
    <row r="73" spans="1:11" ht="16">
      <c r="A73" s="1"/>
      <c r="G73" t="s">
        <v>89</v>
      </c>
      <c r="H73" s="3"/>
      <c r="I73" t="s">
        <v>49</v>
      </c>
      <c r="K73" s="21" t="s">
        <v>149</v>
      </c>
    </row>
    <row r="74" spans="1:11" ht="16">
      <c r="A74" s="1"/>
      <c r="G74" t="s">
        <v>90</v>
      </c>
      <c r="H74" s="3"/>
      <c r="I74" t="s">
        <v>92</v>
      </c>
      <c r="K74" s="21" t="s">
        <v>151</v>
      </c>
    </row>
    <row r="75" spans="1:11" ht="16">
      <c r="A75" s="1"/>
      <c r="G75" t="s">
        <v>91</v>
      </c>
      <c r="H75" s="3"/>
      <c r="I75" t="s">
        <v>49</v>
      </c>
      <c r="K75" s="21" t="s">
        <v>94</v>
      </c>
    </row>
    <row r="76" spans="1:11">
      <c r="A76" s="15"/>
    </row>
    <row r="77" spans="1:11">
      <c r="A77" s="12" t="s">
        <v>160</v>
      </c>
    </row>
    <row r="78" spans="1:11" ht="16">
      <c r="A78" s="1"/>
      <c r="G78" t="s">
        <v>78</v>
      </c>
      <c r="H78" s="20"/>
      <c r="K78" s="21" t="s">
        <v>163</v>
      </c>
    </row>
    <row r="79" spans="1:11" ht="16">
      <c r="A79" s="1"/>
      <c r="G79" t="s">
        <v>79</v>
      </c>
      <c r="H79" s="13"/>
      <c r="K79" s="21" t="s">
        <v>164</v>
      </c>
    </row>
    <row r="80" spans="1:11" ht="16">
      <c r="A80" s="1"/>
      <c r="G80" t="s">
        <v>80</v>
      </c>
      <c r="H80" s="3"/>
      <c r="I80" t="s">
        <v>49</v>
      </c>
      <c r="K80" s="21" t="s">
        <v>93</v>
      </c>
    </row>
    <row r="81" spans="1:11" ht="16">
      <c r="A81" s="1"/>
      <c r="G81" t="s">
        <v>81</v>
      </c>
      <c r="H81" s="3"/>
      <c r="I81" t="s">
        <v>49</v>
      </c>
      <c r="K81" s="21" t="s">
        <v>149</v>
      </c>
    </row>
    <row r="82" spans="1:11" ht="16">
      <c r="A82" s="1"/>
      <c r="G82" t="s">
        <v>82</v>
      </c>
      <c r="H82" s="3"/>
      <c r="I82" t="s">
        <v>49</v>
      </c>
      <c r="K82" s="21" t="s">
        <v>94</v>
      </c>
    </row>
    <row r="83" spans="1:11">
      <c r="A83" s="15"/>
    </row>
    <row r="84" spans="1:11">
      <c r="A84" s="12" t="s">
        <v>136</v>
      </c>
    </row>
    <row r="85" spans="1:11" ht="16">
      <c r="A85" s="1"/>
      <c r="G85" t="s">
        <v>77</v>
      </c>
      <c r="H85" s="3"/>
      <c r="I85" t="s">
        <v>48</v>
      </c>
      <c r="K85" s="21" t="s">
        <v>161</v>
      </c>
    </row>
    <row r="86" spans="1:11" ht="16">
      <c r="A86" s="1"/>
      <c r="G86" t="s">
        <v>76</v>
      </c>
      <c r="H86" s="20"/>
      <c r="K86" s="21" t="s">
        <v>163</v>
      </c>
    </row>
    <row r="87" spans="1:11" ht="16">
      <c r="A87" s="1"/>
      <c r="G87" t="s">
        <v>75</v>
      </c>
      <c r="H87" s="13"/>
      <c r="K87" s="21" t="s">
        <v>164</v>
      </c>
    </row>
    <row r="88" spans="1:11" ht="16">
      <c r="A88" s="1"/>
      <c r="G88" t="s">
        <v>74</v>
      </c>
      <c r="H88" s="13"/>
      <c r="I88" t="s">
        <v>49</v>
      </c>
      <c r="K88" s="21" t="s">
        <v>93</v>
      </c>
    </row>
    <row r="89" spans="1:11" ht="16">
      <c r="A89" s="1"/>
      <c r="G89" t="s">
        <v>73</v>
      </c>
      <c r="H89" s="13"/>
      <c r="I89" t="s">
        <v>92</v>
      </c>
      <c r="K89" s="21" t="s">
        <v>152</v>
      </c>
    </row>
    <row r="90" spans="1:11" ht="16">
      <c r="A90" s="1"/>
      <c r="G90" t="s">
        <v>72</v>
      </c>
      <c r="H90" s="3"/>
      <c r="I90" t="s">
        <v>49</v>
      </c>
      <c r="K90" s="21" t="s">
        <v>149</v>
      </c>
    </row>
    <row r="91" spans="1:11" ht="16">
      <c r="A91" s="1"/>
      <c r="G91" t="s">
        <v>71</v>
      </c>
      <c r="H91" s="3"/>
      <c r="I91" t="s">
        <v>92</v>
      </c>
      <c r="K91" s="21" t="s">
        <v>153</v>
      </c>
    </row>
    <row r="92" spans="1:11" ht="16">
      <c r="A92" s="1"/>
      <c r="G92" t="s">
        <v>70</v>
      </c>
      <c r="H92" s="3"/>
      <c r="I92" t="s">
        <v>49</v>
      </c>
      <c r="K92" s="21" t="s">
        <v>94</v>
      </c>
    </row>
    <row r="93" spans="1:11">
      <c r="A93" s="15"/>
    </row>
    <row r="94" spans="1:11">
      <c r="A94" s="12" t="s">
        <v>137</v>
      </c>
    </row>
    <row r="95" spans="1:11" ht="16">
      <c r="A95" s="1"/>
      <c r="G95" t="s">
        <v>69</v>
      </c>
      <c r="H95" s="3"/>
      <c r="I95" t="s">
        <v>49</v>
      </c>
      <c r="K95" s="21" t="s">
        <v>95</v>
      </c>
    </row>
    <row r="96" spans="1:11" ht="16">
      <c r="A96" s="1"/>
      <c r="G96" t="s">
        <v>68</v>
      </c>
      <c r="H96" s="3"/>
      <c r="I96" t="s">
        <v>49</v>
      </c>
      <c r="K96" s="21" t="s">
        <v>96</v>
      </c>
    </row>
    <row r="97" spans="1:11" ht="16">
      <c r="A97" s="1"/>
      <c r="G97" t="s">
        <v>67</v>
      </c>
      <c r="H97" s="3"/>
      <c r="I97" t="s">
        <v>49</v>
      </c>
      <c r="K97" s="21" t="s">
        <v>154</v>
      </c>
    </row>
    <row r="98" spans="1:11" ht="16">
      <c r="A98" s="1"/>
      <c r="G98" t="s">
        <v>66</v>
      </c>
      <c r="H98" s="3"/>
      <c r="I98" t="s">
        <v>49</v>
      </c>
      <c r="K98" s="21" t="s">
        <v>155</v>
      </c>
    </row>
    <row r="99" spans="1:11">
      <c r="A99" s="15"/>
    </row>
    <row r="100" spans="1:11">
      <c r="A100" s="18" t="s">
        <v>138</v>
      </c>
    </row>
    <row r="101" spans="1:11">
      <c r="A101" s="15"/>
    </row>
    <row r="102" spans="1:11">
      <c r="A102" s="17" t="s">
        <v>59</v>
      </c>
    </row>
    <row r="103" spans="1:11" ht="16" thickBot="1">
      <c r="A103" s="15"/>
    </row>
    <row r="104" spans="1:11" ht="17" thickBot="1">
      <c r="A104" s="2"/>
      <c r="G104" s="32" t="s">
        <v>65</v>
      </c>
      <c r="H104" s="34"/>
      <c r="I104" s="32" t="s">
        <v>48</v>
      </c>
      <c r="J104" s="32"/>
      <c r="K104" s="33" t="s">
        <v>156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politecnico di milano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enrico ricotti</dc:creator>
  <cp:lastModifiedBy>marco enrico ricotti</cp:lastModifiedBy>
  <dcterms:created xsi:type="dcterms:W3CDTF">2014-01-10T22:35:25Z</dcterms:created>
  <dcterms:modified xsi:type="dcterms:W3CDTF">2018-11-20T19:32:08Z</dcterms:modified>
</cp:coreProperties>
</file>